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590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<sst xmlns="http://schemas.openxmlformats.org/spreadsheetml/2006/main" count="161" uniqueCount="106">
  <si>
    <t>Общегосударственные вопросы</t>
  </si>
  <si>
    <t>Субвенции</t>
  </si>
  <si>
    <t>Иные межбюджетные трансферты</t>
  </si>
  <si>
    <t>в том числе по годам</t>
  </si>
  <si>
    <t>млн рублей</t>
  </si>
  <si>
    <t>Приложение №1</t>
  </si>
  <si>
    <t>к бюджетному прогнозу муниципального</t>
  </si>
  <si>
    <t>образования "Эхирит-Булагатский район"</t>
  </si>
  <si>
    <t>на долгосрочный период до 2022 года</t>
  </si>
  <si>
    <t>ДИНАМИКА</t>
  </si>
  <si>
    <t>Наименование показателя</t>
  </si>
  <si>
    <t>основных показателей бюджета в 2013-2022 годах</t>
  </si>
  <si>
    <t>налоговые и неналоговые доходы</t>
  </si>
  <si>
    <t>безвозмездные перечисления</t>
  </si>
  <si>
    <t>РАСХОДЫ БЮДЖЕТА</t>
  </si>
  <si>
    <t>ДОХОДЫ БЮДЖЕТА</t>
  </si>
  <si>
    <t>в том числе:</t>
  </si>
  <si>
    <t>ДЕФИЦИТ/ПРОФИЦИТ</t>
  </si>
  <si>
    <t>ДЕФИЦИТ, (%)</t>
  </si>
  <si>
    <t>СТРУКТУРА</t>
  </si>
  <si>
    <t>налоговых доходов бюджета в 2013-2022 годах</t>
  </si>
  <si>
    <t>Налоговые доходы бюджета всего, в том числе:</t>
  </si>
  <si>
    <t>НДФЛ</t>
  </si>
  <si>
    <t>НАЛОГИ НА СОВОКУПНЫЙ ДОХОД</t>
  </si>
  <si>
    <t>ГОСУДАРСТВЕННАЯ ПОШЛИНА</t>
  </si>
  <si>
    <t>Приложение №2</t>
  </si>
  <si>
    <t>Приложение №3</t>
  </si>
  <si>
    <t>показателей доходов бюджета в 2013-2022 годах</t>
  </si>
  <si>
    <t>Неналоговые доходы</t>
  </si>
  <si>
    <t>Всего налоговых и неналоговых доходов</t>
  </si>
  <si>
    <t xml:space="preserve">Дотации </t>
  </si>
  <si>
    <t>Субсидии</t>
  </si>
  <si>
    <t>Возвраты прошлых периодов</t>
  </si>
  <si>
    <t>Безвозмездные поступления от других бюджетов бюджетной системы РФ</t>
  </si>
  <si>
    <t>Итого доходов</t>
  </si>
  <si>
    <t>Налоги на совокупный доход</t>
  </si>
  <si>
    <t xml:space="preserve">Государственная пошлина </t>
  </si>
  <si>
    <t>Приложение №4</t>
  </si>
  <si>
    <t>показателей расходов бюджета в 2013-2022 годах</t>
  </si>
  <si>
    <t>РАСХОДЫ ВСЕГО, в том числе</t>
  </si>
  <si>
    <t>КФСР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</si>
  <si>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</si>
  <si>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</si>
  <si>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</si>
  <si>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</si>
  <si>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</si>
  <si>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</si>
  <si>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</si>
  <si>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</si>
  <si>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</si>
  <si>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</si>
  <si>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</si>
  <si>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</si>
  <si>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</si>
  <si>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Физическая культура и спорт</t>
  </si>
  <si>
    <t>1100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</si>
  <si>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</si>
  <si>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</si>
  <si>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</si>
  <si>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</si>
  <si>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Условно утвержденные расходы</t>
  </si>
  <si>
    <t>Расходы, осуществляемые в рамках программ</t>
  </si>
  <si>
    <t>Доля программных расходов в общем объеме бюджета,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</si>
  <si>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</si>
  <si>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</si>
  <si>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</si>
  <si>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</si>
  <si>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</si>
  <si>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</si>
  <si>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</si>
  <si>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</si>
  <si>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</si>
  <si>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</si>
  <si>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</si>
  <si>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2015-2019 годы"</t>
  </si>
  <si>
    <t>Муниципальная программа  "Развитие физической культуры и спорта в муниципальном образовании  "Эхирит-Булагатский район" на 2015-2019 годы"</t>
  </si>
  <si>
    <t>Муниципальная программа  "Социальная поддержка населения в муниципальном образовании  "Эхирит-Булагатский район" на 2015-2019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</si>
  <si>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2015-2019 годы"</t>
  </si>
  <si>
    <t>Муниципальная программа  "Развитие основных направлений экономики муниципального образования  "Эхирит-Булагатский район" на 2015-2019 годы"</t>
  </si>
  <si>
    <t>Муниципальная программа  "Развитие образования муниципального образования  "Эхирит-Булагатский район" на 2015-2019 годы"</t>
  </si>
  <si>
    <t>Муниципальная программа  "Развитие коммунального хозяйства муниципального образования "Эхирит-Булагатский район" на 2015-2019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</si>
  <si>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2015-2019 годы"</t>
  </si>
  <si>
    <t>Муниципальная программа  "Охрана окружающей среды  муниципального образования  "Эхирит-Булагатский район" на 2015-2019 годы"</t>
  </si>
  <si>
    <t>Муниципальная программа  "Повышение безопасности дорожного движения в муниципальном образовании "Эхирит-Булагатский район" на 2015-2019 годы"</t>
  </si>
  <si>
    <t>Муниципальная программа  "Культура  муниципального образования  "Эхирит-Булагатский район" на 2015-2019 годы"</t>
  </si>
  <si>
    <t>Муниципальная программа  "Молодежная политика  в муниципальном образовании  "Эхирит-Булагатский район" на 2015-2019 годы"</t>
  </si>
  <si>
    <t>ИТОГО</t>
  </si>
  <si>
    <t>ОБЪЕМ</t>
  </si>
  <si>
    <t>финансового обеспечения муниципальных программ</t>
  </si>
  <si>
    <t>Приложение №5</t>
  </si>
  <si>
    <t>Прочие безвозмездные поступления</t>
  </si>
  <si>
    <t>к постановлению Мэра района</t>
  </si>
  <si>
    <t>от ______________№_______</t>
  </si>
  <si>
    <t>Муниципальная программа "Медицинские кадры, профилактика социально-значимых заболеваний  в Эхирит-Булагатском районе" на 2019-2023 годы"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</si>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</sst>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&quot;р.&quot;* #,##0_);_(&quot;р.&quot;* \(#,##0\);_(&quot;р.&quot;* &quot;-&quot;_);_(@_)"/>
    <numFmt numFmtId="166" formatCode="_(* #,##0_);_(* \(#,##0\);_(* &quot;-&quot;_);_(@_)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###\ ###\ ###\ ###\ ##0.00"/>
    <numFmt numFmtId="170" formatCode="0.0"/>
    <numFmt numFmtId="17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33" applyNumberFormat="1" applyFont="1" applyBorder="1" applyAlignment="1" applyProtection="1">
      <alignment wrapText="1"/>
      <protection/>
    </xf>
    <xf numFmtId="0" fontId="5" fillId="0" borderId="11" xfId="0" applyFont="1" applyBorder="1" applyAlignment="1">
      <alignment/>
    </xf>
    <xf numFmtId="0" fontId="5" fillId="0" borderId="11" xfId="33" applyNumberFormat="1" applyFont="1" applyBorder="1" applyAlignment="1" applyProtection="1">
      <alignment vertical="top" wrapText="1"/>
      <protection/>
    </xf>
    <xf numFmtId="0" fontId="5" fillId="0" borderId="11" xfId="33" applyNumberFormat="1" applyFont="1" applyBorder="1" applyAlignment="1" applyProtection="1">
      <alignment wrapText="1"/>
      <protection/>
    </xf>
    <xf numFmtId="0" fontId="4" fillId="0" borderId="11" xfId="33" applyNumberFormat="1" applyFont="1" applyBorder="1" applyAlignment="1" applyProtection="1">
      <alignment vertical="top" wrapText="1"/>
      <protection/>
    </xf>
    <xf numFmtId="49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170" fontId="4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1" xfId="33" applyNumberFormat="1" applyFont="1" applyBorder="1" applyAlignment="1" applyProtection="1">
      <alignment wrapText="1"/>
      <protection/>
    </xf>
    <xf numFmtId="0" fontId="9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170" fontId="4" fillId="34" borderId="11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4" xfId="33" applyNumberFormat="1" applyFont="1" applyBorder="1" applyAlignment="1" applyProtection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0.8515625" style="1" customWidth="1"/>
    <col min="2" max="8" width="9.140625" style="1" customWidth="1"/>
    <col min="9" max="9" width="9.7109375" style="1" customWidth="1"/>
    <col min="10" max="10" width="9.140625" style="1" customWidth="1"/>
    <col min="11" max="11" width="10.140625" style="1" customWidth="1"/>
    <col min="12" max="16384" width="9.140625" style="1" customWidth="1"/>
  </cols>
  <sheetData>
    <row r="1" ht="15">
      <c r="H1" s="1" t="s">
        <v>5</v>
      </c>
    </row>
    <row r="2" ht="15">
      <c r="H2" s="1" t="s">
        <v>91</v>
      </c>
    </row>
    <row r="3" ht="15">
      <c r="H3" s="1" t="s">
        <v>92</v>
      </c>
    </row>
    <row r="6" ht="15">
      <c r="H6" s="1" t="s">
        <v>5</v>
      </c>
    </row>
    <row r="7" ht="15">
      <c r="H7" s="1" t="s">
        <v>6</v>
      </c>
    </row>
    <row r="8" ht="15">
      <c r="H8" s="1" t="s">
        <v>7</v>
      </c>
    </row>
    <row r="9" ht="15">
      <c r="H9" s="1" t="s">
        <v>8</v>
      </c>
    </row>
    <row r="11" ht="15">
      <c r="D11" s="1" t="s">
        <v>9</v>
      </c>
    </row>
    <row r="12" ht="15">
      <c r="B12" s="1" t="s">
        <v>11</v>
      </c>
    </row>
    <row r="13" ht="15">
      <c r="K13" s="2" t="s">
        <v>4</v>
      </c>
    </row>
    <row r="14" spans="1:11" ht="15">
      <c r="A14" s="37" t="s">
        <v>10</v>
      </c>
      <c r="B14" s="36" t="s">
        <v>3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>
      <c r="A15" s="37"/>
      <c r="B15" s="3">
        <v>2013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1:11" ht="15">
      <c r="A16" s="4" t="s">
        <v>15</v>
      </c>
      <c r="B16" s="4">
        <f aca="true" t="shared" si="0" ref="B16:I16">B18+B19</f>
        <v>1233.2</v>
      </c>
      <c r="C16" s="4">
        <f t="shared" si="0"/>
        <v>878.5</v>
      </c>
      <c r="D16" s="4">
        <f t="shared" si="0"/>
        <v>830.1</v>
      </c>
      <c r="E16" s="4">
        <f t="shared" si="0"/>
        <v>801.1</v>
      </c>
      <c r="F16" s="4">
        <f t="shared" si="0"/>
        <v>890.4</v>
      </c>
      <c r="G16" s="4">
        <v>1123.3</v>
      </c>
      <c r="H16" s="4">
        <f t="shared" si="0"/>
        <v>970.6</v>
      </c>
      <c r="I16" s="4">
        <f t="shared" si="0"/>
        <v>959.3000000000001</v>
      </c>
      <c r="J16" s="4">
        <f>J18+J19</f>
        <v>962.8</v>
      </c>
      <c r="K16" s="4">
        <f>K18+K19</f>
        <v>962.8</v>
      </c>
    </row>
    <row r="17" spans="1:11" ht="15">
      <c r="A17" s="4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>
      <c r="A18" s="4" t="s">
        <v>12</v>
      </c>
      <c r="B18" s="4">
        <v>96.3</v>
      </c>
      <c r="C18" s="4">
        <v>101.1</v>
      </c>
      <c r="D18" s="4">
        <v>94.4</v>
      </c>
      <c r="E18" s="4">
        <v>101.4</v>
      </c>
      <c r="F18" s="21">
        <v>110.5</v>
      </c>
      <c r="G18" s="4">
        <v>128.5</v>
      </c>
      <c r="H18" s="4">
        <v>108.6</v>
      </c>
      <c r="I18" s="4">
        <v>111.2</v>
      </c>
      <c r="J18" s="4">
        <v>113.9</v>
      </c>
      <c r="K18" s="4">
        <v>113.9</v>
      </c>
    </row>
    <row r="19" spans="1:11" ht="15">
      <c r="A19" s="4" t="s">
        <v>13</v>
      </c>
      <c r="B19" s="4">
        <v>1136.9</v>
      </c>
      <c r="C19" s="4">
        <v>777.4</v>
      </c>
      <c r="D19" s="4">
        <v>735.7</v>
      </c>
      <c r="E19" s="4">
        <v>699.7</v>
      </c>
      <c r="F19" s="4">
        <v>779.9</v>
      </c>
      <c r="G19" s="4">
        <v>994.8</v>
      </c>
      <c r="H19" s="4">
        <v>862</v>
      </c>
      <c r="I19" s="4">
        <v>848.1</v>
      </c>
      <c r="J19" s="4">
        <v>848.9</v>
      </c>
      <c r="K19" s="4">
        <v>848.9</v>
      </c>
    </row>
    <row r="20" spans="1:11" ht="15">
      <c r="A20" s="4" t="s">
        <v>14</v>
      </c>
      <c r="B20" s="4">
        <v>1179.8</v>
      </c>
      <c r="C20" s="21">
        <v>936</v>
      </c>
      <c r="D20" s="4">
        <v>834.2</v>
      </c>
      <c r="E20" s="4">
        <v>787.6</v>
      </c>
      <c r="F20" s="4">
        <v>873.2</v>
      </c>
      <c r="G20" s="4">
        <v>1135.7</v>
      </c>
      <c r="H20" s="4">
        <v>981.5</v>
      </c>
      <c r="I20" s="4">
        <v>967.6</v>
      </c>
      <c r="J20" s="4">
        <v>971</v>
      </c>
      <c r="K20" s="4">
        <v>971</v>
      </c>
    </row>
    <row r="21" spans="1:11" ht="15">
      <c r="A21" s="4" t="s">
        <v>17</v>
      </c>
      <c r="B21" s="23">
        <v>53.4</v>
      </c>
      <c r="C21" s="23">
        <v>-57.5</v>
      </c>
      <c r="D21" s="23">
        <v>-4.1</v>
      </c>
      <c r="E21" s="23">
        <v>13.5</v>
      </c>
      <c r="F21" s="4">
        <f aca="true" t="shared" si="1" ref="F21:K21">F16-F20</f>
        <v>17.199999999999932</v>
      </c>
      <c r="G21" s="4">
        <f t="shared" si="1"/>
        <v>-12.400000000000091</v>
      </c>
      <c r="H21" s="4">
        <f t="shared" si="1"/>
        <v>-10.899999999999977</v>
      </c>
      <c r="I21" s="4">
        <f t="shared" si="1"/>
        <v>-8.299999999999955</v>
      </c>
      <c r="J21" s="4">
        <f t="shared" si="1"/>
        <v>-8.200000000000045</v>
      </c>
      <c r="K21" s="4">
        <f t="shared" si="1"/>
        <v>-8.200000000000045</v>
      </c>
    </row>
    <row r="22" spans="1:11" ht="15">
      <c r="A22" s="4" t="s">
        <v>18</v>
      </c>
      <c r="B22" s="4"/>
      <c r="C22" s="4">
        <v>56.8</v>
      </c>
      <c r="D22" s="4">
        <v>4.3</v>
      </c>
      <c r="E22" s="4"/>
      <c r="F22" s="4"/>
      <c r="G22" s="4">
        <v>9.6</v>
      </c>
      <c r="H22" s="4">
        <v>10</v>
      </c>
      <c r="I22" s="4">
        <v>7.5</v>
      </c>
      <c r="J22" s="4">
        <v>7.5</v>
      </c>
      <c r="K22" s="4">
        <v>7.5</v>
      </c>
    </row>
  </sheetData>
  <sheetProtection/>
  <mergeCells count="2">
    <mergeCell ref="B14:K14"/>
    <mergeCell ref="A14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5.28125" style="0" customWidth="1"/>
    <col min="8" max="8" width="10.7109375" style="0" customWidth="1"/>
    <col min="11" max="11" width="10.8515625" style="0" customWidth="1"/>
  </cols>
  <sheetData>
    <row r="1" ht="15">
      <c r="H1" s="1" t="s">
        <v>25</v>
      </c>
    </row>
    <row r="2" ht="15">
      <c r="H2" s="1" t="s">
        <v>91</v>
      </c>
    </row>
    <row r="3" ht="15">
      <c r="H3" s="1" t="s">
        <v>92</v>
      </c>
    </row>
    <row r="6" spans="1:11" ht="15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 t="s">
        <v>6</v>
      </c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 t="s">
        <v>7</v>
      </c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 t="s">
        <v>8</v>
      </c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 t="s">
        <v>19</v>
      </c>
      <c r="E11" s="1"/>
      <c r="F11" s="1"/>
      <c r="G11" s="1"/>
      <c r="H11" s="1"/>
      <c r="I11" s="1"/>
      <c r="J11" s="1"/>
      <c r="K11" s="1"/>
    </row>
    <row r="12" spans="1:11" ht="15">
      <c r="A12" s="1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2" t="s">
        <v>4</v>
      </c>
    </row>
    <row r="14" spans="1:11" ht="15">
      <c r="A14" s="37" t="s">
        <v>10</v>
      </c>
      <c r="B14" s="36" t="s">
        <v>3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>
      <c r="A15" s="37"/>
      <c r="B15" s="3">
        <v>2013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1:11" ht="29.25">
      <c r="A16" s="33" t="s">
        <v>21</v>
      </c>
      <c r="B16" s="4">
        <v>89</v>
      </c>
      <c r="C16" s="4">
        <f aca="true" t="shared" si="0" ref="C16:I16">C17+C18+C19</f>
        <v>88.5</v>
      </c>
      <c r="D16" s="4">
        <f t="shared" si="0"/>
        <v>83.3</v>
      </c>
      <c r="E16" s="21">
        <f t="shared" si="0"/>
        <v>86</v>
      </c>
      <c r="F16" s="4">
        <f t="shared" si="0"/>
        <v>98.99999999999999</v>
      </c>
      <c r="G16" s="4">
        <v>118.6</v>
      </c>
      <c r="H16" s="4">
        <f t="shared" si="0"/>
        <v>102.1</v>
      </c>
      <c r="I16" s="4">
        <f t="shared" si="0"/>
        <v>104.3</v>
      </c>
      <c r="J16" s="4">
        <f>J17+J18+J19</f>
        <v>107.39999999999999</v>
      </c>
      <c r="K16" s="4">
        <f>K17+K18+K19</f>
        <v>107.39999999999999</v>
      </c>
    </row>
    <row r="17" spans="1:11" ht="15">
      <c r="A17" s="34" t="s">
        <v>22</v>
      </c>
      <c r="B17" s="4">
        <v>74.7</v>
      </c>
      <c r="C17" s="4">
        <v>74</v>
      </c>
      <c r="D17" s="4">
        <v>68.3</v>
      </c>
      <c r="E17" s="4">
        <v>72.8</v>
      </c>
      <c r="F17" s="4">
        <v>81.6</v>
      </c>
      <c r="G17" s="4">
        <v>101.7</v>
      </c>
      <c r="H17" s="4">
        <v>85</v>
      </c>
      <c r="I17" s="21">
        <v>87</v>
      </c>
      <c r="J17" s="21">
        <v>90.1</v>
      </c>
      <c r="K17" s="21">
        <v>90.1</v>
      </c>
    </row>
    <row r="18" spans="1:11" ht="15">
      <c r="A18" s="35" t="s">
        <v>23</v>
      </c>
      <c r="B18" s="4">
        <v>11</v>
      </c>
      <c r="C18" s="4">
        <v>9.8</v>
      </c>
      <c r="D18" s="4">
        <v>10</v>
      </c>
      <c r="E18" s="4">
        <v>8.8</v>
      </c>
      <c r="F18" s="4">
        <v>12.1</v>
      </c>
      <c r="G18" s="4">
        <v>13.1</v>
      </c>
      <c r="H18" s="4">
        <v>13.6</v>
      </c>
      <c r="I18" s="4">
        <v>13.8</v>
      </c>
      <c r="J18" s="4">
        <v>13.8</v>
      </c>
      <c r="K18" s="4">
        <v>13.8</v>
      </c>
    </row>
    <row r="19" spans="1:11" ht="15">
      <c r="A19" s="35" t="s">
        <v>24</v>
      </c>
      <c r="B19" s="4">
        <v>3.2</v>
      </c>
      <c r="C19" s="4">
        <v>4.7</v>
      </c>
      <c r="D19" s="4">
        <v>5</v>
      </c>
      <c r="E19" s="4">
        <v>4.4</v>
      </c>
      <c r="F19" s="4">
        <v>5.3</v>
      </c>
      <c r="G19" s="4">
        <v>3.8</v>
      </c>
      <c r="H19" s="4">
        <v>3.5</v>
      </c>
      <c r="I19" s="4">
        <v>3.5</v>
      </c>
      <c r="J19" s="4">
        <v>3.5</v>
      </c>
      <c r="K19" s="4">
        <v>3.5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4:A15"/>
    <mergeCell ref="B14:K1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5.28125" style="8" customWidth="1"/>
    <col min="2" max="7" width="9.140625" style="8" customWidth="1"/>
    <col min="8" max="8" width="10.7109375" style="8" customWidth="1"/>
    <col min="9" max="10" width="9.140625" style="8" customWidth="1"/>
    <col min="11" max="11" width="10.8515625" style="8" customWidth="1"/>
    <col min="12" max="16384" width="9.140625" style="8" customWidth="1"/>
  </cols>
  <sheetData>
    <row r="1" ht="15">
      <c r="H1" s="1" t="s">
        <v>26</v>
      </c>
    </row>
    <row r="2" ht="15">
      <c r="H2" s="1" t="s">
        <v>91</v>
      </c>
    </row>
    <row r="3" ht="15">
      <c r="H3" s="1" t="s">
        <v>92</v>
      </c>
    </row>
    <row r="5" spans="1:11" ht="15">
      <c r="A5" s="1"/>
      <c r="B5" s="1"/>
      <c r="C5" s="1"/>
      <c r="D5" s="1"/>
      <c r="E5" s="1"/>
      <c r="F5" s="1"/>
      <c r="G5" s="1"/>
      <c r="H5" s="1" t="s">
        <v>26</v>
      </c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 t="s">
        <v>6</v>
      </c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 t="s">
        <v>7</v>
      </c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 t="s">
        <v>8</v>
      </c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 t="s">
        <v>9</v>
      </c>
      <c r="E10" s="1"/>
      <c r="F10" s="1"/>
      <c r="G10" s="1"/>
      <c r="H10" s="1"/>
      <c r="I10" s="1"/>
      <c r="J10" s="1"/>
      <c r="K10" s="1"/>
    </row>
    <row r="11" spans="1:11" ht="15">
      <c r="A11" s="1"/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2" t="s">
        <v>4</v>
      </c>
    </row>
    <row r="13" spans="1:11" ht="15">
      <c r="A13" s="37" t="s">
        <v>10</v>
      </c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37"/>
      <c r="B14" s="3">
        <v>2013</v>
      </c>
      <c r="C14" s="3">
        <v>2014</v>
      </c>
      <c r="D14" s="3">
        <v>2015</v>
      </c>
      <c r="E14" s="3">
        <v>2016</v>
      </c>
      <c r="F14" s="3">
        <v>2017</v>
      </c>
      <c r="G14" s="3">
        <v>2018</v>
      </c>
      <c r="H14" s="3">
        <v>2019</v>
      </c>
      <c r="I14" s="3">
        <v>2020</v>
      </c>
      <c r="J14" s="3">
        <v>2021</v>
      </c>
      <c r="K14" s="3">
        <v>2022</v>
      </c>
    </row>
    <row r="15" spans="1:11" ht="29.25">
      <c r="A15" s="6" t="s">
        <v>21</v>
      </c>
      <c r="B15" s="4">
        <v>89</v>
      </c>
      <c r="C15" s="4">
        <v>88.5</v>
      </c>
      <c r="D15" s="4">
        <f aca="true" t="shared" si="0" ref="D15:I15">D16+D17+D18</f>
        <v>83.3</v>
      </c>
      <c r="E15" s="21">
        <f t="shared" si="0"/>
        <v>86</v>
      </c>
      <c r="F15" s="4">
        <f t="shared" si="0"/>
        <v>98.99999999999999</v>
      </c>
      <c r="G15" s="4">
        <v>118.69</v>
      </c>
      <c r="H15" s="4">
        <f t="shared" si="0"/>
        <v>102.1</v>
      </c>
      <c r="I15" s="4">
        <f t="shared" si="0"/>
        <v>104.3</v>
      </c>
      <c r="J15" s="4">
        <f>J16+J17+J18</f>
        <v>107.39999999999999</v>
      </c>
      <c r="K15" s="4">
        <f>K16+K17+K18</f>
        <v>107.39999999999999</v>
      </c>
    </row>
    <row r="16" spans="1:11" ht="15">
      <c r="A16" s="4" t="s">
        <v>22</v>
      </c>
      <c r="B16" s="4">
        <v>74.7</v>
      </c>
      <c r="C16" s="4">
        <v>74</v>
      </c>
      <c r="D16" s="4">
        <v>68.3</v>
      </c>
      <c r="E16" s="4">
        <v>72.8</v>
      </c>
      <c r="F16" s="4">
        <v>81.6</v>
      </c>
      <c r="G16" s="4">
        <v>101.7</v>
      </c>
      <c r="H16" s="4">
        <v>85</v>
      </c>
      <c r="I16" s="21">
        <v>87</v>
      </c>
      <c r="J16" s="21">
        <v>90.1</v>
      </c>
      <c r="K16" s="21">
        <v>90.1</v>
      </c>
    </row>
    <row r="17" spans="1:11" ht="15">
      <c r="A17" s="9" t="s">
        <v>35</v>
      </c>
      <c r="B17" s="4">
        <v>11</v>
      </c>
      <c r="C17" s="4">
        <v>9.8</v>
      </c>
      <c r="D17" s="4">
        <v>10</v>
      </c>
      <c r="E17" s="4">
        <v>8.8</v>
      </c>
      <c r="F17" s="4">
        <v>12.1</v>
      </c>
      <c r="G17" s="4">
        <v>13.1</v>
      </c>
      <c r="H17" s="4">
        <v>13.6</v>
      </c>
      <c r="I17" s="4">
        <v>13.8</v>
      </c>
      <c r="J17" s="4">
        <v>13.8</v>
      </c>
      <c r="K17" s="4">
        <v>13.8</v>
      </c>
    </row>
    <row r="18" spans="1:11" ht="15">
      <c r="A18" s="9" t="s">
        <v>36</v>
      </c>
      <c r="B18" s="4">
        <v>3.2</v>
      </c>
      <c r="C18" s="4">
        <v>4.7</v>
      </c>
      <c r="D18" s="4">
        <v>5</v>
      </c>
      <c r="E18" s="4">
        <v>4.4</v>
      </c>
      <c r="F18" s="4">
        <v>5.3</v>
      </c>
      <c r="G18" s="4">
        <v>3.8</v>
      </c>
      <c r="H18" s="4">
        <v>3.5</v>
      </c>
      <c r="I18" s="4">
        <v>3.5</v>
      </c>
      <c r="J18" s="4">
        <v>3.5</v>
      </c>
      <c r="K18" s="4">
        <v>3.5</v>
      </c>
    </row>
    <row r="19" spans="1:11" ht="15">
      <c r="A19" s="10" t="s">
        <v>28</v>
      </c>
      <c r="B19" s="4">
        <f>B20-B15</f>
        <v>7.299999999999997</v>
      </c>
      <c r="C19" s="4">
        <f>C20-C15</f>
        <v>12.599999999999994</v>
      </c>
      <c r="D19" s="4">
        <f>D20-D15</f>
        <v>11.100000000000009</v>
      </c>
      <c r="E19" s="4">
        <v>15.4</v>
      </c>
      <c r="F19" s="4">
        <f aca="true" t="shared" si="1" ref="F19:K19">F20-F15</f>
        <v>11.500000000000014</v>
      </c>
      <c r="G19" s="4">
        <v>9.9</v>
      </c>
      <c r="H19" s="4">
        <f t="shared" si="1"/>
        <v>6.5</v>
      </c>
      <c r="I19" s="4">
        <f t="shared" si="1"/>
        <v>6.900000000000006</v>
      </c>
      <c r="J19" s="4">
        <f t="shared" si="1"/>
        <v>6.500000000000014</v>
      </c>
      <c r="K19" s="4">
        <f t="shared" si="1"/>
        <v>6.500000000000014</v>
      </c>
    </row>
    <row r="20" spans="1:11" ht="29.25">
      <c r="A20" s="6" t="s">
        <v>29</v>
      </c>
      <c r="B20" s="4">
        <v>96.3</v>
      </c>
      <c r="C20" s="4">
        <v>101.1</v>
      </c>
      <c r="D20" s="4">
        <v>94.4</v>
      </c>
      <c r="E20" s="4">
        <v>101.4</v>
      </c>
      <c r="F20" s="21">
        <v>110.5</v>
      </c>
      <c r="G20" s="4">
        <v>128.5</v>
      </c>
      <c r="H20" s="4">
        <v>108.6</v>
      </c>
      <c r="I20" s="4">
        <v>111.2</v>
      </c>
      <c r="J20" s="4">
        <v>113.9</v>
      </c>
      <c r="K20" s="4">
        <v>113.9</v>
      </c>
    </row>
    <row r="21" spans="1:11" ht="15">
      <c r="A21" s="9" t="s">
        <v>30</v>
      </c>
      <c r="B21" s="4">
        <v>122.8</v>
      </c>
      <c r="C21" s="4">
        <v>52.8</v>
      </c>
      <c r="D21" s="4">
        <v>41.4</v>
      </c>
      <c r="E21" s="4">
        <v>45</v>
      </c>
      <c r="F21" s="4">
        <v>75.6</v>
      </c>
      <c r="G21" s="4">
        <v>110.9</v>
      </c>
      <c r="H21" s="4">
        <v>114.7</v>
      </c>
      <c r="I21" s="4">
        <v>98.3</v>
      </c>
      <c r="J21" s="4">
        <v>98.6</v>
      </c>
      <c r="K21" s="4">
        <v>98.6</v>
      </c>
    </row>
    <row r="22" spans="1:11" ht="15">
      <c r="A22" s="9" t="s">
        <v>31</v>
      </c>
      <c r="B22" s="4">
        <v>594.7</v>
      </c>
      <c r="C22" s="4">
        <v>191.9</v>
      </c>
      <c r="D22" s="4">
        <v>154.8</v>
      </c>
      <c r="E22" s="4">
        <v>60.6</v>
      </c>
      <c r="F22" s="4">
        <v>127.7</v>
      </c>
      <c r="G22" s="4">
        <v>170.3</v>
      </c>
      <c r="H22" s="4">
        <v>60.5</v>
      </c>
      <c r="I22" s="4">
        <v>60.4</v>
      </c>
      <c r="J22" s="4">
        <v>60.6</v>
      </c>
      <c r="K22" s="4">
        <v>60.6</v>
      </c>
    </row>
    <row r="23" spans="1:11" ht="15">
      <c r="A23" s="9" t="s">
        <v>1</v>
      </c>
      <c r="B23" s="4">
        <v>418.2</v>
      </c>
      <c r="C23" s="4">
        <v>530.9</v>
      </c>
      <c r="D23" s="4">
        <v>530.7</v>
      </c>
      <c r="E23" s="4">
        <v>589.3</v>
      </c>
      <c r="F23" s="4">
        <v>576.6</v>
      </c>
      <c r="G23" s="4">
        <v>715.6</v>
      </c>
      <c r="H23" s="4">
        <v>686.6</v>
      </c>
      <c r="I23" s="4">
        <v>689.2</v>
      </c>
      <c r="J23" s="4">
        <v>689.2</v>
      </c>
      <c r="K23" s="4">
        <v>689.2</v>
      </c>
    </row>
    <row r="24" spans="1:11" ht="15">
      <c r="A24" s="9" t="s">
        <v>2</v>
      </c>
      <c r="B24" s="4">
        <v>1.5</v>
      </c>
      <c r="C24" s="4">
        <v>3</v>
      </c>
      <c r="D24" s="4">
        <v>8.8</v>
      </c>
      <c r="E24" s="4">
        <v>4.8</v>
      </c>
      <c r="F24" s="4">
        <v>0.4</v>
      </c>
      <c r="G24" s="4">
        <v>0.4</v>
      </c>
      <c r="H24" s="4">
        <v>0</v>
      </c>
      <c r="I24" s="4">
        <v>0</v>
      </c>
      <c r="J24" s="4">
        <v>0</v>
      </c>
      <c r="K24" s="4">
        <v>0</v>
      </c>
    </row>
    <row r="25" spans="1:11" ht="15">
      <c r="A25" s="25" t="s">
        <v>90</v>
      </c>
      <c r="B25" s="4"/>
      <c r="C25" s="4"/>
      <c r="D25" s="4"/>
      <c r="E25" s="4"/>
      <c r="F25" s="4">
        <v>0.2</v>
      </c>
      <c r="G25" s="4">
        <v>0.3</v>
      </c>
      <c r="H25" s="4">
        <v>0.2</v>
      </c>
      <c r="I25" s="4">
        <v>0.2</v>
      </c>
      <c r="J25" s="4">
        <v>0.2</v>
      </c>
      <c r="K25" s="4">
        <v>0.2</v>
      </c>
    </row>
    <row r="26" spans="1:11" ht="15">
      <c r="A26" s="9" t="s">
        <v>32</v>
      </c>
      <c r="B26" s="4">
        <v>-0.3</v>
      </c>
      <c r="C26" s="4">
        <v>-1.2</v>
      </c>
      <c r="D26" s="4">
        <v>0</v>
      </c>
      <c r="E26" s="4">
        <v>-0.04</v>
      </c>
      <c r="F26" s="4">
        <v>-0.6</v>
      </c>
      <c r="G26" s="4">
        <v>-2.7</v>
      </c>
      <c r="H26" s="4">
        <v>0</v>
      </c>
      <c r="I26" s="4">
        <v>0</v>
      </c>
      <c r="J26" s="4">
        <v>0</v>
      </c>
      <c r="K26" s="4">
        <v>0</v>
      </c>
    </row>
    <row r="27" spans="1:11" ht="31.5" customHeight="1">
      <c r="A27" s="11" t="s">
        <v>33</v>
      </c>
      <c r="B27" s="4">
        <f>B21+B22+B23+B24+B26</f>
        <v>1136.9</v>
      </c>
      <c r="C27" s="4">
        <f>C21+C22+C23+C24+C26</f>
        <v>777.3999999999999</v>
      </c>
      <c r="D27" s="4">
        <f>D21+D22+D23+D24+D26</f>
        <v>735.7</v>
      </c>
      <c r="E27" s="21">
        <f>E21+E22+E23+E24+E26</f>
        <v>699.66</v>
      </c>
      <c r="F27" s="4">
        <f aca="true" t="shared" si="2" ref="F27:K27">F21+F22+F23+F24+F26+F25</f>
        <v>779.9000000000001</v>
      </c>
      <c r="G27" s="4">
        <f t="shared" si="2"/>
        <v>994.8</v>
      </c>
      <c r="H27" s="4">
        <f t="shared" si="2"/>
        <v>862</v>
      </c>
      <c r="I27" s="4">
        <f t="shared" si="2"/>
        <v>848.1000000000001</v>
      </c>
      <c r="J27" s="4">
        <f t="shared" si="2"/>
        <v>848.6000000000001</v>
      </c>
      <c r="K27" s="4">
        <f t="shared" si="2"/>
        <v>848.6000000000001</v>
      </c>
    </row>
    <row r="28" spans="1:11" ht="15">
      <c r="A28" s="12" t="s">
        <v>34</v>
      </c>
      <c r="B28" s="4">
        <f>B20+B27</f>
        <v>1233.2</v>
      </c>
      <c r="C28" s="4">
        <f aca="true" t="shared" si="3" ref="C28:H28">C20+C27</f>
        <v>878.4999999999999</v>
      </c>
      <c r="D28" s="4">
        <f t="shared" si="3"/>
        <v>830.1</v>
      </c>
      <c r="E28" s="21">
        <f t="shared" si="3"/>
        <v>801.06</v>
      </c>
      <c r="F28" s="4">
        <f t="shared" si="3"/>
        <v>890.4000000000001</v>
      </c>
      <c r="G28" s="4">
        <f t="shared" si="3"/>
        <v>1123.3</v>
      </c>
      <c r="H28" s="4">
        <f t="shared" si="3"/>
        <v>970.6</v>
      </c>
      <c r="I28" s="4">
        <f>I20+I27</f>
        <v>959.3000000000002</v>
      </c>
      <c r="J28" s="4">
        <f>J20+J27</f>
        <v>962.5000000000001</v>
      </c>
      <c r="K28" s="4">
        <f>K20+K27</f>
        <v>962.5000000000001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2">
    <mergeCell ref="A13:A14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3">
      <selection activeCell="H30" sqref="H30"/>
    </sheetView>
  </sheetViews>
  <sheetFormatPr defaultColWidth="9.140625" defaultRowHeight="15"/>
  <cols>
    <col min="1" max="1" width="9.140625" style="1" customWidth="1"/>
    <col min="2" max="2" width="35.28125" style="1" customWidth="1"/>
    <col min="3" max="8" width="9.140625" style="1" customWidth="1"/>
    <col min="9" max="9" width="10.7109375" style="1" customWidth="1"/>
    <col min="10" max="11" width="9.140625" style="1" customWidth="1"/>
    <col min="12" max="12" width="10.8515625" style="1" customWidth="1"/>
    <col min="13" max="16384" width="9.140625" style="1" customWidth="1"/>
  </cols>
  <sheetData>
    <row r="1" ht="15">
      <c r="I1" s="1" t="s">
        <v>37</v>
      </c>
    </row>
    <row r="2" ht="15">
      <c r="I2" s="1" t="s">
        <v>91</v>
      </c>
    </row>
    <row r="3" ht="15">
      <c r="I3" s="1" t="s">
        <v>92</v>
      </c>
    </row>
    <row r="6" ht="15">
      <c r="I6" s="1" t="s">
        <v>37</v>
      </c>
    </row>
    <row r="7" ht="15">
      <c r="I7" s="1" t="s">
        <v>6</v>
      </c>
    </row>
    <row r="8" ht="15">
      <c r="I8" s="1" t="s">
        <v>7</v>
      </c>
    </row>
    <row r="9" ht="15">
      <c r="I9" s="1" t="s">
        <v>8</v>
      </c>
    </row>
    <row r="11" ht="15">
      <c r="E11" s="1" t="s">
        <v>9</v>
      </c>
    </row>
    <row r="12" ht="15">
      <c r="C12" s="1" t="s">
        <v>38</v>
      </c>
    </row>
    <row r="13" ht="15">
      <c r="L13" s="2" t="s">
        <v>4</v>
      </c>
    </row>
    <row r="14" spans="1:12" ht="15">
      <c r="A14" s="38" t="s">
        <v>40</v>
      </c>
      <c r="B14" s="37" t="s">
        <v>10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5">
      <c r="A15" s="38"/>
      <c r="B15" s="37"/>
      <c r="C15" s="24">
        <v>2013</v>
      </c>
      <c r="D15" s="24">
        <v>2014</v>
      </c>
      <c r="E15" s="24">
        <v>2015</v>
      </c>
      <c r="F15" s="24">
        <v>2016</v>
      </c>
      <c r="G15" s="24">
        <v>2017</v>
      </c>
      <c r="H15" s="24">
        <v>2018</v>
      </c>
      <c r="I15" s="24">
        <v>2019</v>
      </c>
      <c r="J15" s="3">
        <v>2020</v>
      </c>
      <c r="K15" s="3">
        <v>2021</v>
      </c>
      <c r="L15" s="3">
        <v>2022</v>
      </c>
    </row>
    <row r="16" spans="1:12" ht="15">
      <c r="A16" s="14"/>
      <c r="B16" s="5" t="s">
        <v>39</v>
      </c>
      <c r="C16" s="4">
        <f aca="true" t="shared" si="0" ref="C16:H16">C17+C18+C19+C20+C21+C22+C23+C24+C25+C26</f>
        <v>1179.8</v>
      </c>
      <c r="D16" s="21">
        <f t="shared" si="0"/>
        <v>936.0000000000001</v>
      </c>
      <c r="E16" s="4">
        <f t="shared" si="0"/>
        <v>834.1999999999999</v>
      </c>
      <c r="F16" s="4">
        <f t="shared" si="0"/>
        <v>787.6</v>
      </c>
      <c r="G16" s="23">
        <f t="shared" si="0"/>
        <v>796.3999999999999</v>
      </c>
      <c r="H16" s="4">
        <f t="shared" si="0"/>
        <v>1052.8</v>
      </c>
      <c r="I16" s="4">
        <f>I17+I18+I19+I20+I21+I22+I23+I24+I25+I26+I27</f>
        <v>905</v>
      </c>
      <c r="J16" s="4">
        <f>J17+J18+J19+J20+J21+J22+J23+J24+J25+J26+J27</f>
        <v>891.9000000000001</v>
      </c>
      <c r="K16" s="4">
        <f>K17+K18+K19+K20+K21+K22+K23+K24+K25+K26+K27</f>
        <v>894.9000000000001</v>
      </c>
      <c r="L16" s="4">
        <f>L17+L18+L19+L20+L21+L22+L23+L24+L25+L26+L27</f>
        <v>894.9000000000001</v>
      </c>
    </row>
    <row r="17" spans="1:12" ht="15">
      <c r="A17" s="14" t="s">
        <v>41</v>
      </c>
      <c r="B17" s="4" t="s">
        <v>0</v>
      </c>
      <c r="C17" s="4">
        <v>54.1</v>
      </c>
      <c r="D17" s="4">
        <v>55.1</v>
      </c>
      <c r="E17" s="4">
        <v>54</v>
      </c>
      <c r="F17" s="4">
        <v>57.3</v>
      </c>
      <c r="G17" s="23">
        <v>56.6</v>
      </c>
      <c r="H17" s="4">
        <v>65</v>
      </c>
      <c r="I17" s="4">
        <v>58.8</v>
      </c>
      <c r="J17" s="4">
        <v>56.8</v>
      </c>
      <c r="K17" s="4">
        <v>56.7</v>
      </c>
      <c r="L17" s="4">
        <v>56.7</v>
      </c>
    </row>
    <row r="18" spans="1:12" ht="30">
      <c r="A18" s="14" t="s">
        <v>42</v>
      </c>
      <c r="B18" s="9" t="s">
        <v>43</v>
      </c>
      <c r="C18" s="4">
        <v>0.3</v>
      </c>
      <c r="D18" s="4">
        <v>0.2</v>
      </c>
      <c r="E18" s="4">
        <v>0.1</v>
      </c>
      <c r="F18" s="4">
        <v>0.1</v>
      </c>
      <c r="G18" s="23">
        <v>0.3</v>
      </c>
      <c r="H18" s="4">
        <v>2.2</v>
      </c>
      <c r="I18" s="4">
        <v>3.5</v>
      </c>
      <c r="J18" s="4">
        <v>3.4</v>
      </c>
      <c r="K18" s="4">
        <v>3.4</v>
      </c>
      <c r="L18" s="4">
        <v>3.4</v>
      </c>
    </row>
    <row r="19" spans="1:12" ht="15">
      <c r="A19" s="14" t="s">
        <v>44</v>
      </c>
      <c r="B19" s="9" t="s">
        <v>45</v>
      </c>
      <c r="C19" s="4">
        <v>11.6</v>
      </c>
      <c r="D19" s="4">
        <v>0.8</v>
      </c>
      <c r="E19" s="4">
        <v>1.2</v>
      </c>
      <c r="F19" s="4">
        <v>0.6</v>
      </c>
      <c r="G19" s="32">
        <v>1</v>
      </c>
      <c r="H19" s="21">
        <v>25.9</v>
      </c>
      <c r="I19" s="4">
        <v>2.7</v>
      </c>
      <c r="J19" s="4">
        <v>0.7</v>
      </c>
      <c r="K19" s="4">
        <v>0.7</v>
      </c>
      <c r="L19" s="4">
        <v>0.7</v>
      </c>
    </row>
    <row r="20" spans="1:12" ht="15">
      <c r="A20" s="14" t="s">
        <v>46</v>
      </c>
      <c r="B20" s="4" t="s">
        <v>47</v>
      </c>
      <c r="C20" s="4">
        <v>31.5</v>
      </c>
      <c r="D20" s="4">
        <v>19.5</v>
      </c>
      <c r="E20" s="4">
        <v>9.6</v>
      </c>
      <c r="F20" s="4">
        <v>13.2</v>
      </c>
      <c r="G20" s="23">
        <v>15.4</v>
      </c>
      <c r="H20" s="4">
        <v>50.1</v>
      </c>
      <c r="I20" s="4">
        <v>11.3</v>
      </c>
      <c r="J20" s="4">
        <v>10</v>
      </c>
      <c r="K20" s="4">
        <v>10</v>
      </c>
      <c r="L20" s="4">
        <v>10</v>
      </c>
    </row>
    <row r="21" spans="1:12" ht="15">
      <c r="A21" s="14" t="s">
        <v>48</v>
      </c>
      <c r="B21" s="5" t="s">
        <v>49</v>
      </c>
      <c r="C21" s="4">
        <v>938.3</v>
      </c>
      <c r="D21" s="4">
        <v>817.7</v>
      </c>
      <c r="E21" s="4">
        <v>722.1</v>
      </c>
      <c r="F21" s="4">
        <v>670.4</v>
      </c>
      <c r="G21" s="23">
        <v>683.4</v>
      </c>
      <c r="H21" s="4">
        <v>841.7</v>
      </c>
      <c r="I21" s="4">
        <v>767</v>
      </c>
      <c r="J21" s="4">
        <v>757.7</v>
      </c>
      <c r="K21" s="4">
        <v>757.7</v>
      </c>
      <c r="L21" s="4">
        <v>757.7</v>
      </c>
    </row>
    <row r="22" spans="1:12" ht="15">
      <c r="A22" s="14" t="s">
        <v>50</v>
      </c>
      <c r="B22" s="9" t="s">
        <v>51</v>
      </c>
      <c r="C22" s="4">
        <v>50.8</v>
      </c>
      <c r="D22" s="4">
        <v>17.1</v>
      </c>
      <c r="E22" s="4">
        <v>15.4</v>
      </c>
      <c r="F22" s="4">
        <v>17.3</v>
      </c>
      <c r="G22" s="23">
        <v>17.8</v>
      </c>
      <c r="H22" s="4">
        <v>22.6</v>
      </c>
      <c r="I22" s="4">
        <v>17.9</v>
      </c>
      <c r="J22" s="4">
        <v>17.7</v>
      </c>
      <c r="K22" s="4">
        <v>17.7</v>
      </c>
      <c r="L22" s="4">
        <v>17.7</v>
      </c>
    </row>
    <row r="23" spans="1:12" ht="15">
      <c r="A23" s="14" t="s">
        <v>52</v>
      </c>
      <c r="B23" s="9" t="s">
        <v>53</v>
      </c>
      <c r="C23" s="4">
        <v>20.4</v>
      </c>
      <c r="D23" s="4">
        <v>23.1</v>
      </c>
      <c r="E23" s="4">
        <v>30.1</v>
      </c>
      <c r="F23" s="4">
        <v>27</v>
      </c>
      <c r="G23" s="23">
        <v>19.8</v>
      </c>
      <c r="H23" s="4">
        <v>32.6</v>
      </c>
      <c r="I23" s="4">
        <v>41.1</v>
      </c>
      <c r="J23" s="4">
        <v>39.6</v>
      </c>
      <c r="K23" s="4">
        <v>39.6</v>
      </c>
      <c r="L23" s="4">
        <v>39.6</v>
      </c>
    </row>
    <row r="24" spans="1:12" ht="15">
      <c r="A24" s="14" t="s">
        <v>55</v>
      </c>
      <c r="B24" s="9" t="s">
        <v>54</v>
      </c>
      <c r="C24" s="4">
        <v>71.2</v>
      </c>
      <c r="D24" s="4">
        <v>0.9</v>
      </c>
      <c r="E24" s="4">
        <v>0.3</v>
      </c>
      <c r="F24" s="4">
        <v>0.2</v>
      </c>
      <c r="G24" s="23">
        <v>0.5</v>
      </c>
      <c r="H24" s="4">
        <v>10.1</v>
      </c>
      <c r="I24" s="4">
        <v>0.7</v>
      </c>
      <c r="J24" s="4">
        <v>0.9</v>
      </c>
      <c r="K24" s="4">
        <v>0.9</v>
      </c>
      <c r="L24" s="4">
        <v>0.9</v>
      </c>
    </row>
    <row r="25" spans="1:12" ht="15">
      <c r="A25" s="14" t="s">
        <v>56</v>
      </c>
      <c r="B25" s="9" t="s">
        <v>57</v>
      </c>
      <c r="C25" s="4">
        <v>1.6</v>
      </c>
      <c r="D25" s="4">
        <v>1.6</v>
      </c>
      <c r="E25" s="4">
        <v>1.4</v>
      </c>
      <c r="F25" s="4">
        <v>1.5</v>
      </c>
      <c r="G25" s="23">
        <v>1.6</v>
      </c>
      <c r="H25" s="4">
        <v>2.6</v>
      </c>
      <c r="I25" s="4">
        <v>2</v>
      </c>
      <c r="J25" s="4">
        <v>2.1</v>
      </c>
      <c r="K25" s="4">
        <v>2.1</v>
      </c>
      <c r="L25" s="4">
        <v>2.1</v>
      </c>
    </row>
    <row r="26" spans="1:12" ht="30">
      <c r="A26" s="14" t="s">
        <v>58</v>
      </c>
      <c r="B26" s="9" t="s">
        <v>59</v>
      </c>
      <c r="C26" s="4">
        <v>0</v>
      </c>
      <c r="D26" s="4">
        <v>0</v>
      </c>
      <c r="E26" s="4">
        <v>0</v>
      </c>
      <c r="F26" s="4">
        <v>0</v>
      </c>
      <c r="G26" s="23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5">
      <c r="A27" s="14"/>
      <c r="B27" s="13" t="s">
        <v>60</v>
      </c>
      <c r="C27" s="4">
        <v>0</v>
      </c>
      <c r="D27" s="4">
        <v>0</v>
      </c>
      <c r="E27" s="4">
        <v>0</v>
      </c>
      <c r="F27" s="4">
        <v>0</v>
      </c>
      <c r="G27" s="23">
        <v>0</v>
      </c>
      <c r="H27" s="4">
        <v>0</v>
      </c>
      <c r="I27" s="4">
        <v>0</v>
      </c>
      <c r="J27" s="4">
        <v>3</v>
      </c>
      <c r="K27" s="4">
        <v>6.1</v>
      </c>
      <c r="L27" s="4">
        <v>6.1</v>
      </c>
    </row>
    <row r="28" spans="1:12" ht="30">
      <c r="A28" s="4"/>
      <c r="B28" s="5" t="s">
        <v>61</v>
      </c>
      <c r="C28" s="4">
        <v>391.6</v>
      </c>
      <c r="D28" s="4">
        <v>335.5</v>
      </c>
      <c r="E28" s="4">
        <f>837.3-6.3</f>
        <v>831</v>
      </c>
      <c r="F28" s="4">
        <f>793-9.2</f>
        <v>783.8</v>
      </c>
      <c r="G28" s="23">
        <v>972.5</v>
      </c>
      <c r="H28" s="4">
        <v>1130.7</v>
      </c>
      <c r="I28" s="4">
        <v>899</v>
      </c>
      <c r="J28" s="4">
        <v>888</v>
      </c>
      <c r="K28" s="4">
        <v>891</v>
      </c>
      <c r="L28" s="4">
        <v>891</v>
      </c>
    </row>
    <row r="29" spans="1:12" ht="30">
      <c r="A29" s="4"/>
      <c r="B29" s="5" t="s">
        <v>62</v>
      </c>
      <c r="C29" s="4">
        <v>33.2</v>
      </c>
      <c r="D29" s="4">
        <v>35.8</v>
      </c>
      <c r="E29" s="4">
        <v>99.6</v>
      </c>
      <c r="F29" s="4">
        <v>99.5</v>
      </c>
      <c r="G29" s="23">
        <v>99.5</v>
      </c>
      <c r="H29" s="4">
        <v>99.6</v>
      </c>
      <c r="I29" s="4">
        <v>99.3</v>
      </c>
      <c r="J29" s="4">
        <v>99.6</v>
      </c>
      <c r="K29" s="4">
        <v>99.6</v>
      </c>
      <c r="L29" s="4">
        <v>99.6</v>
      </c>
    </row>
  </sheetData>
  <sheetProtection/>
  <mergeCells count="3">
    <mergeCell ref="B14:B15"/>
    <mergeCell ref="C14:L14"/>
    <mergeCell ref="A14:A15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2" max="2" width="34.28125" style="0" customWidth="1"/>
  </cols>
  <sheetData>
    <row r="1" ht="15">
      <c r="I1" s="1" t="s">
        <v>89</v>
      </c>
    </row>
    <row r="2" ht="15">
      <c r="I2" s="1" t="s">
        <v>91</v>
      </c>
    </row>
    <row r="3" ht="15">
      <c r="I3" s="1" t="s">
        <v>92</v>
      </c>
    </row>
    <row r="5" spans="1:12" ht="15">
      <c r="A5" s="15"/>
      <c r="B5" s="15"/>
      <c r="C5" s="15"/>
      <c r="D5" s="15"/>
      <c r="E5" s="15"/>
      <c r="F5" s="15"/>
      <c r="G5" s="15"/>
      <c r="H5" s="15"/>
      <c r="I5" s="15" t="s">
        <v>89</v>
      </c>
      <c r="J5" s="15"/>
      <c r="K5" s="15"/>
      <c r="L5" s="15"/>
    </row>
    <row r="6" spans="1:12" ht="15">
      <c r="A6" s="15"/>
      <c r="B6" s="15"/>
      <c r="C6" s="15"/>
      <c r="D6" s="15"/>
      <c r="E6" s="15"/>
      <c r="F6" s="15"/>
      <c r="G6" s="15"/>
      <c r="H6" s="15"/>
      <c r="I6" s="15" t="s">
        <v>6</v>
      </c>
      <c r="J6" s="15"/>
      <c r="K6" s="15"/>
      <c r="L6" s="15"/>
    </row>
    <row r="7" spans="1:12" ht="15">
      <c r="A7" s="15"/>
      <c r="B7" s="15"/>
      <c r="C7" s="15"/>
      <c r="D7" s="15"/>
      <c r="E7" s="15"/>
      <c r="F7" s="15"/>
      <c r="G7" s="15"/>
      <c r="H7" s="15"/>
      <c r="I7" s="15" t="s">
        <v>7</v>
      </c>
      <c r="J7" s="15"/>
      <c r="K7" s="15"/>
      <c r="L7" s="15"/>
    </row>
    <row r="8" spans="1:12" ht="15">
      <c r="A8" s="15"/>
      <c r="B8" s="15"/>
      <c r="C8" s="15"/>
      <c r="D8" s="15"/>
      <c r="E8" s="15"/>
      <c r="F8" s="15"/>
      <c r="G8" s="15"/>
      <c r="H8" s="15"/>
      <c r="I8" s="15" t="s">
        <v>8</v>
      </c>
      <c r="J8" s="15"/>
      <c r="K8" s="15"/>
      <c r="L8" s="15"/>
    </row>
    <row r="9" spans="1:12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>
      <c r="A10" s="15"/>
      <c r="B10" s="15"/>
      <c r="C10" s="15"/>
      <c r="D10" s="15"/>
      <c r="E10" s="15" t="s">
        <v>87</v>
      </c>
      <c r="F10" s="15"/>
      <c r="G10" s="15"/>
      <c r="H10" s="15"/>
      <c r="I10" s="15"/>
      <c r="J10" s="15"/>
      <c r="K10" s="15"/>
      <c r="L10" s="15"/>
    </row>
    <row r="11" spans="1:12" ht="15">
      <c r="A11" s="15"/>
      <c r="B11" s="15"/>
      <c r="C11" s="15" t="s">
        <v>88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 t="s">
        <v>4</v>
      </c>
    </row>
    <row r="13" spans="1:12" ht="15">
      <c r="A13" s="39" t="s">
        <v>40</v>
      </c>
      <c r="B13" s="40" t="s">
        <v>10</v>
      </c>
      <c r="C13" s="41" t="s">
        <v>3</v>
      </c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>
      <c r="A14" s="39"/>
      <c r="B14" s="40"/>
      <c r="C14" s="17">
        <v>2013</v>
      </c>
      <c r="D14" s="17">
        <v>2014</v>
      </c>
      <c r="E14" s="17">
        <v>2015</v>
      </c>
      <c r="F14" s="17">
        <v>2016</v>
      </c>
      <c r="G14" s="17">
        <v>2017</v>
      </c>
      <c r="H14" s="31">
        <v>2018</v>
      </c>
      <c r="I14" s="17">
        <v>2019</v>
      </c>
      <c r="J14" s="17">
        <v>2020</v>
      </c>
      <c r="K14" s="17">
        <v>2021</v>
      </c>
      <c r="L14" s="17">
        <v>2022</v>
      </c>
    </row>
    <row r="15" spans="1:12" ht="60.75">
      <c r="A15" s="18" t="s">
        <v>63</v>
      </c>
      <c r="B15" s="19" t="s">
        <v>94</v>
      </c>
      <c r="C15" s="22">
        <v>0</v>
      </c>
      <c r="D15" s="22">
        <v>0</v>
      </c>
      <c r="E15" s="7">
        <v>63.82</v>
      </c>
      <c r="F15" s="22">
        <v>68.67</v>
      </c>
      <c r="G15" s="26">
        <f>11.8+131.38</f>
        <v>143.18</v>
      </c>
      <c r="H15" s="26">
        <v>160.27</v>
      </c>
      <c r="I15" s="28">
        <v>154.11</v>
      </c>
      <c r="J15" s="28">
        <v>153.35</v>
      </c>
      <c r="K15" s="28">
        <v>153.79</v>
      </c>
      <c r="L15" s="28">
        <v>153.79</v>
      </c>
    </row>
    <row r="16" spans="1:12" ht="48.75">
      <c r="A16" s="18" t="s">
        <v>64</v>
      </c>
      <c r="B16" s="19" t="s">
        <v>95</v>
      </c>
      <c r="C16" s="22">
        <v>0</v>
      </c>
      <c r="D16" s="22">
        <v>0</v>
      </c>
      <c r="E16" s="7">
        <v>713.13</v>
      </c>
      <c r="F16" s="7">
        <v>659.05</v>
      </c>
      <c r="G16" s="27">
        <v>662.56</v>
      </c>
      <c r="H16" s="27">
        <v>817.33</v>
      </c>
      <c r="I16" s="27">
        <v>743.48</v>
      </c>
      <c r="J16" s="27">
        <v>743.87</v>
      </c>
      <c r="K16" s="29">
        <v>743.74</v>
      </c>
      <c r="L16" s="29">
        <v>743.74</v>
      </c>
    </row>
    <row r="17" spans="1:12" ht="36.75">
      <c r="A17" s="18" t="s">
        <v>65</v>
      </c>
      <c r="B17" s="20" t="s">
        <v>96</v>
      </c>
      <c r="C17" s="22">
        <v>0</v>
      </c>
      <c r="D17" s="22">
        <v>0</v>
      </c>
      <c r="E17" s="7">
        <v>15.21</v>
      </c>
      <c r="F17" s="7">
        <v>17.12</v>
      </c>
      <c r="G17" s="27">
        <v>17.92</v>
      </c>
      <c r="H17" s="27">
        <v>22.55</v>
      </c>
      <c r="I17" s="27">
        <v>17.73</v>
      </c>
      <c r="J17" s="27">
        <v>17.66</v>
      </c>
      <c r="K17" s="27">
        <v>17.66</v>
      </c>
      <c r="L17" s="27">
        <v>17.66</v>
      </c>
    </row>
    <row r="18" spans="1:12" ht="48.75">
      <c r="A18" s="18" t="s">
        <v>66</v>
      </c>
      <c r="B18" s="19" t="s">
        <v>97</v>
      </c>
      <c r="C18" s="22">
        <v>0</v>
      </c>
      <c r="D18" s="22">
        <v>0</v>
      </c>
      <c r="E18" s="7">
        <v>0.02</v>
      </c>
      <c r="F18" s="22">
        <v>0</v>
      </c>
      <c r="G18" s="27">
        <v>0.06</v>
      </c>
      <c r="H18" s="27">
        <v>2.13</v>
      </c>
      <c r="I18" s="27">
        <v>0.91</v>
      </c>
      <c r="J18" s="27">
        <v>0.24</v>
      </c>
      <c r="K18" s="27">
        <v>0.24</v>
      </c>
      <c r="L18" s="27">
        <v>0.24</v>
      </c>
    </row>
    <row r="19" spans="1:12" ht="48.75">
      <c r="A19" s="18" t="s">
        <v>67</v>
      </c>
      <c r="B19" s="19" t="s">
        <v>98</v>
      </c>
      <c r="C19" s="22">
        <v>0</v>
      </c>
      <c r="D19" s="22">
        <v>0</v>
      </c>
      <c r="E19" s="7">
        <v>0.45</v>
      </c>
      <c r="F19" s="7">
        <v>1.98</v>
      </c>
      <c r="G19" s="27">
        <v>0.34</v>
      </c>
      <c r="H19" s="27">
        <v>25.52</v>
      </c>
      <c r="I19" s="27">
        <v>2.08</v>
      </c>
      <c r="J19" s="27">
        <v>0.08</v>
      </c>
      <c r="K19" s="27">
        <v>0.08</v>
      </c>
      <c r="L19" s="27">
        <v>0.08</v>
      </c>
    </row>
    <row r="20" spans="1:12" ht="48.75">
      <c r="A20" s="18" t="s">
        <v>68</v>
      </c>
      <c r="B20" s="19" t="s">
        <v>99</v>
      </c>
      <c r="C20" s="22">
        <v>0</v>
      </c>
      <c r="D20" s="22">
        <v>0</v>
      </c>
      <c r="E20" s="22">
        <v>1.12</v>
      </c>
      <c r="F20" s="7">
        <v>0.97</v>
      </c>
      <c r="G20" s="27">
        <v>5.1</v>
      </c>
      <c r="H20" s="27">
        <v>38.21</v>
      </c>
      <c r="I20" s="27">
        <v>3.29</v>
      </c>
      <c r="J20" s="27">
        <v>0.3</v>
      </c>
      <c r="K20" s="27">
        <v>0.3</v>
      </c>
      <c r="L20" s="27">
        <v>0.3</v>
      </c>
    </row>
    <row r="21" spans="1:12" ht="48.75">
      <c r="A21" s="18" t="s">
        <v>69</v>
      </c>
      <c r="B21" s="20" t="s">
        <v>100</v>
      </c>
      <c r="C21" s="22">
        <v>0</v>
      </c>
      <c r="D21" s="22">
        <v>0</v>
      </c>
      <c r="E21" s="7">
        <v>19.37</v>
      </c>
      <c r="F21" s="7">
        <v>24.13</v>
      </c>
      <c r="G21" s="27">
        <v>41.55</v>
      </c>
      <c r="H21" s="27">
        <v>38.36</v>
      </c>
      <c r="I21" s="27">
        <v>30.77</v>
      </c>
      <c r="J21" s="27">
        <v>22.98</v>
      </c>
      <c r="K21" s="27">
        <v>22.98</v>
      </c>
      <c r="L21" s="27">
        <v>22.98</v>
      </c>
    </row>
    <row r="22" spans="1:12" ht="48.75">
      <c r="A22" s="18" t="s">
        <v>70</v>
      </c>
      <c r="B22" s="19" t="s">
        <v>101</v>
      </c>
      <c r="C22" s="22">
        <v>0</v>
      </c>
      <c r="D22" s="22">
        <v>0</v>
      </c>
      <c r="E22" s="22">
        <v>2.64</v>
      </c>
      <c r="F22" s="7">
        <v>1.47</v>
      </c>
      <c r="G22" s="27">
        <v>2.37</v>
      </c>
      <c r="H22" s="27">
        <v>2.47</v>
      </c>
      <c r="I22" s="27">
        <v>5.31</v>
      </c>
      <c r="J22" s="27">
        <v>5.34</v>
      </c>
      <c r="K22" s="27">
        <v>5.34</v>
      </c>
      <c r="L22" s="27">
        <v>5.34</v>
      </c>
    </row>
    <row r="23" spans="1:12" ht="48.75">
      <c r="A23" s="18" t="s">
        <v>71</v>
      </c>
      <c r="B23" s="19" t="s">
        <v>102</v>
      </c>
      <c r="C23" s="22">
        <v>0</v>
      </c>
      <c r="D23" s="22">
        <v>0</v>
      </c>
      <c r="E23" s="22">
        <v>20.9</v>
      </c>
      <c r="F23" s="7">
        <v>18.77</v>
      </c>
      <c r="G23" s="27">
        <v>11.02</v>
      </c>
      <c r="H23" s="27">
        <v>11</v>
      </c>
      <c r="I23" s="27">
        <v>12.91</v>
      </c>
      <c r="J23" s="27">
        <v>12.14</v>
      </c>
      <c r="K23" s="27">
        <v>12.14</v>
      </c>
      <c r="L23" s="27">
        <v>12.14</v>
      </c>
    </row>
    <row r="24" spans="1:12" ht="120.75">
      <c r="A24" s="18" t="s">
        <v>72</v>
      </c>
      <c r="B24" s="19" t="s">
        <v>103</v>
      </c>
      <c r="C24" s="22">
        <v>0</v>
      </c>
      <c r="D24" s="22">
        <v>0</v>
      </c>
      <c r="E24" s="7">
        <v>0.02</v>
      </c>
      <c r="F24" s="7">
        <v>0.09</v>
      </c>
      <c r="G24" s="27">
        <v>0.99</v>
      </c>
      <c r="H24" s="27">
        <v>2.15</v>
      </c>
      <c r="I24" s="27">
        <v>3.54</v>
      </c>
      <c r="J24" s="27">
        <v>3.46</v>
      </c>
      <c r="K24" s="27">
        <v>3.46</v>
      </c>
      <c r="L24" s="27">
        <v>3.46</v>
      </c>
    </row>
    <row r="25" spans="1:12" ht="60.75">
      <c r="A25" s="18" t="s">
        <v>73</v>
      </c>
      <c r="B25" s="19" t="s">
        <v>104</v>
      </c>
      <c r="C25" s="22">
        <v>0</v>
      </c>
      <c r="D25" s="22">
        <v>0</v>
      </c>
      <c r="E25" s="7">
        <v>0.04</v>
      </c>
      <c r="F25" s="22">
        <v>0.4</v>
      </c>
      <c r="G25" s="27">
        <v>1.87</v>
      </c>
      <c r="H25" s="27">
        <v>0.63</v>
      </c>
      <c r="I25" s="27">
        <v>0.25</v>
      </c>
      <c r="J25" s="27">
        <v>0.05</v>
      </c>
      <c r="K25" s="27">
        <v>0.05</v>
      </c>
      <c r="L25" s="27">
        <v>0.05</v>
      </c>
    </row>
    <row r="26" spans="1:12" ht="48.75">
      <c r="A26" s="17">
        <v>12</v>
      </c>
      <c r="B26" s="19" t="s">
        <v>105</v>
      </c>
      <c r="C26" s="22">
        <v>0</v>
      </c>
      <c r="D26" s="22">
        <v>0</v>
      </c>
      <c r="E26" s="7">
        <v>0.54</v>
      </c>
      <c r="F26" s="7">
        <v>0.35</v>
      </c>
      <c r="G26" s="27">
        <v>4.35</v>
      </c>
      <c r="H26" s="27">
        <v>10.09</v>
      </c>
      <c r="I26" s="27">
        <v>0.78</v>
      </c>
      <c r="J26" s="27">
        <v>0.82</v>
      </c>
      <c r="K26" s="27">
        <v>0.82</v>
      </c>
      <c r="L26" s="27">
        <v>0.82</v>
      </c>
    </row>
    <row r="27" spans="1:12" ht="48.75">
      <c r="A27" s="17">
        <v>13</v>
      </c>
      <c r="B27" s="30" t="s">
        <v>93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9">
        <v>0</v>
      </c>
      <c r="I27" s="22">
        <v>0.34</v>
      </c>
      <c r="J27" s="22">
        <v>0.33</v>
      </c>
      <c r="K27" s="22">
        <v>0.33</v>
      </c>
      <c r="L27" s="22">
        <v>0.33</v>
      </c>
    </row>
    <row r="28" spans="1:12" ht="15">
      <c r="A28" s="42" t="s">
        <v>86</v>
      </c>
      <c r="B28" s="43"/>
      <c r="C28" s="22">
        <f aca="true" t="shared" si="0" ref="C28:H28">SUM(C15:C26)</f>
        <v>0</v>
      </c>
      <c r="D28" s="22">
        <f t="shared" si="0"/>
        <v>0</v>
      </c>
      <c r="E28" s="22">
        <f t="shared" si="0"/>
        <v>837.26</v>
      </c>
      <c r="F28" s="22">
        <f t="shared" si="0"/>
        <v>793</v>
      </c>
      <c r="G28" s="22">
        <f t="shared" si="0"/>
        <v>891.31</v>
      </c>
      <c r="H28" s="29">
        <f t="shared" si="0"/>
        <v>1130.71</v>
      </c>
      <c r="I28" s="22">
        <f>SUM(I15:I27)</f>
        <v>975.4999999999999</v>
      </c>
      <c r="J28" s="22">
        <f>SUM(J15:J27)</f>
        <v>960.6200000000001</v>
      </c>
      <c r="K28" s="22">
        <f>SUM(K15:K27)</f>
        <v>960.9300000000001</v>
      </c>
      <c r="L28" s="22">
        <f>SUM(L15:L27)</f>
        <v>960.9300000000001</v>
      </c>
    </row>
  </sheetData>
  <sheetProtection/>
  <mergeCells count="4">
    <mergeCell ref="A13:A14"/>
    <mergeCell ref="B13:B14"/>
    <mergeCell ref="C13:L13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44.7109375" style="0" customWidth="1"/>
  </cols>
  <sheetData>
    <row r="2" spans="1:2" ht="15">
      <c r="A2" s="39" t="s">
        <v>40</v>
      </c>
      <c r="B2" s="40" t="s">
        <v>10</v>
      </c>
    </row>
    <row r="3" spans="1:5" ht="15">
      <c r="A3" s="39"/>
      <c r="B3" s="40"/>
      <c r="C3" s="17">
        <v>2017</v>
      </c>
      <c r="D3" s="17">
        <v>2018</v>
      </c>
      <c r="E3" s="17">
        <v>2019</v>
      </c>
    </row>
    <row r="4" spans="1:5" ht="48.75">
      <c r="A4" s="18" t="s">
        <v>63</v>
      </c>
      <c r="B4" s="19" t="s">
        <v>74</v>
      </c>
      <c r="C4" s="7">
        <v>85.92</v>
      </c>
      <c r="D4" s="7">
        <v>68.29</v>
      </c>
      <c r="E4" s="7">
        <v>67.53</v>
      </c>
    </row>
    <row r="5" spans="1:5" ht="36.75">
      <c r="A5" s="18" t="s">
        <v>64</v>
      </c>
      <c r="B5" s="19" t="s">
        <v>79</v>
      </c>
      <c r="C5" s="7">
        <v>585.38</v>
      </c>
      <c r="D5" s="7">
        <v>575.35</v>
      </c>
      <c r="E5" s="7">
        <v>546.32</v>
      </c>
    </row>
    <row r="6" spans="1:5" ht="36.75">
      <c r="A6" s="18" t="s">
        <v>65</v>
      </c>
      <c r="B6" s="20" t="s">
        <v>84</v>
      </c>
      <c r="C6" s="7">
        <v>13.14</v>
      </c>
      <c r="D6" s="7">
        <v>12.66</v>
      </c>
      <c r="E6" s="7">
        <v>12.66</v>
      </c>
    </row>
    <row r="7" spans="1:5" ht="36.75">
      <c r="A7" s="18" t="s">
        <v>66</v>
      </c>
      <c r="B7" s="19" t="s">
        <v>85</v>
      </c>
      <c r="C7" s="7">
        <v>0.06</v>
      </c>
      <c r="D7" s="7">
        <v>0.74</v>
      </c>
      <c r="E7" s="7">
        <v>0.74</v>
      </c>
    </row>
    <row r="8" spans="1:5" ht="36.75">
      <c r="A8" s="18" t="s">
        <v>67</v>
      </c>
      <c r="B8" s="19" t="s">
        <v>83</v>
      </c>
      <c r="C8" s="7">
        <v>0.07</v>
      </c>
      <c r="D8" s="7">
        <v>0.07</v>
      </c>
      <c r="E8" s="7">
        <v>0.07</v>
      </c>
    </row>
    <row r="9" spans="1:5" ht="36.75">
      <c r="A9" s="18" t="s">
        <v>68</v>
      </c>
      <c r="B9" s="19" t="s">
        <v>82</v>
      </c>
      <c r="C9" s="7">
        <v>0.62</v>
      </c>
      <c r="D9" s="7">
        <v>0.62</v>
      </c>
      <c r="E9" s="7">
        <v>0.62</v>
      </c>
    </row>
    <row r="10" spans="1:5" ht="36.75">
      <c r="A10" s="18" t="s">
        <v>69</v>
      </c>
      <c r="B10" s="20" t="s">
        <v>80</v>
      </c>
      <c r="C10" s="7">
        <v>15.72</v>
      </c>
      <c r="D10" s="7">
        <v>13.88</v>
      </c>
      <c r="E10" s="7">
        <v>15.56</v>
      </c>
    </row>
    <row r="11" spans="1:5" ht="36.75">
      <c r="A11" s="18" t="s">
        <v>70</v>
      </c>
      <c r="B11" s="19" t="s">
        <v>78</v>
      </c>
      <c r="C11" s="7">
        <v>2.67</v>
      </c>
      <c r="D11" s="7">
        <v>2.66</v>
      </c>
      <c r="E11" s="7">
        <v>2.66</v>
      </c>
    </row>
    <row r="12" spans="1:5" ht="36.75">
      <c r="A12" s="18" t="s">
        <v>71</v>
      </c>
      <c r="B12" s="19" t="s">
        <v>76</v>
      </c>
      <c r="C12" s="7">
        <v>12.43</v>
      </c>
      <c r="D12" s="7">
        <v>10.99</v>
      </c>
      <c r="E12" s="7">
        <v>10.57</v>
      </c>
    </row>
    <row r="13" spans="1:5" ht="96.75">
      <c r="A13" s="18" t="s">
        <v>72</v>
      </c>
      <c r="B13" s="19" t="s">
        <v>77</v>
      </c>
      <c r="C13" s="7">
        <v>0.97</v>
      </c>
      <c r="D13" s="7">
        <v>0.15</v>
      </c>
      <c r="E13" s="7">
        <v>0.15</v>
      </c>
    </row>
    <row r="14" spans="1:5" ht="48.75">
      <c r="A14" s="18" t="s">
        <v>73</v>
      </c>
      <c r="B14" s="19" t="s">
        <v>81</v>
      </c>
      <c r="C14" s="7">
        <v>1.53</v>
      </c>
      <c r="D14" s="7">
        <v>0.03</v>
      </c>
      <c r="E14" s="7">
        <v>0.03</v>
      </c>
    </row>
    <row r="15" spans="1:5" ht="36.75">
      <c r="A15" s="17">
        <v>12</v>
      </c>
      <c r="B15" s="19" t="s">
        <v>75</v>
      </c>
      <c r="C15" s="7">
        <v>0.4</v>
      </c>
      <c r="D15" s="7">
        <v>0.35</v>
      </c>
      <c r="E15" s="7">
        <v>0.35</v>
      </c>
    </row>
    <row r="16" spans="3:5" ht="15">
      <c r="C16" s="22">
        <f>SUM(C4:C15)</f>
        <v>718.9099999999999</v>
      </c>
      <c r="D16" s="22">
        <f>SUM(D4:D15)</f>
        <v>685.79</v>
      </c>
      <c r="E16" s="22">
        <f>SUM(E4:E15)</f>
        <v>657.26</v>
      </c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И.В.</dc:creator>
  <cp:keywords/>
  <dc:description/>
  <cp:lastModifiedBy>user</cp:lastModifiedBy>
  <cp:lastPrinted>2019-01-22T04:27:42Z</cp:lastPrinted>
  <dcterms:created xsi:type="dcterms:W3CDTF">2015-09-10T02:56:19Z</dcterms:created>
  <dcterms:modified xsi:type="dcterms:W3CDTF">2019-01-22T04:28:45Z</dcterms:modified>
  <cp:category/>
  <cp:version/>
  <cp:contentType/>
  <cp:contentStatus/>
</cp:coreProperties>
</file>